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240" yWindow="105" windowWidth="19440" windowHeight="8010" tabRatio="854"/>
  </bookViews>
  <sheets>
    <sheet name="Успеваемость" sheetId="38" r:id="rId1"/>
  </sheets>
  <externalReferences>
    <externalReference r:id="rId2"/>
  </externalReferences>
  <definedNames>
    <definedName name="обученность">[1]Справочник!$A$1:$A$7</definedName>
  </definedNames>
  <calcPr calcId="125725"/>
</workbook>
</file>

<file path=xl/calcChain.xml><?xml version="1.0" encoding="utf-8"?>
<calcChain xmlns="http://schemas.openxmlformats.org/spreadsheetml/2006/main">
  <c r="V8" i="38"/>
  <c r="V7"/>
  <c r="V6"/>
  <c r="N30" l="1"/>
  <c r="N29"/>
  <c r="N28"/>
  <c r="R25"/>
  <c r="Q25"/>
  <c r="P25"/>
  <c r="O25"/>
  <c r="R24"/>
  <c r="Q24"/>
  <c r="P24"/>
  <c r="O24"/>
  <c r="R23"/>
  <c r="Q23"/>
  <c r="P23"/>
  <c r="T23" s="1"/>
  <c r="O23"/>
  <c r="R22"/>
  <c r="Q22"/>
  <c r="P22"/>
  <c r="O22"/>
  <c r="R21"/>
  <c r="Q21"/>
  <c r="P21"/>
  <c r="T21" s="1"/>
  <c r="O21"/>
  <c r="U20"/>
  <c r="R20"/>
  <c r="Q20"/>
  <c r="P20"/>
  <c r="O20"/>
  <c r="V17"/>
  <c r="V16"/>
  <c r="V15"/>
  <c r="V14"/>
  <c r="V13"/>
  <c r="U4"/>
  <c r="T25" l="1"/>
  <c r="T20"/>
  <c r="T22"/>
  <c r="T24"/>
</calcChain>
</file>

<file path=xl/sharedStrings.xml><?xml version="1.0" encoding="utf-8"?>
<sst xmlns="http://schemas.openxmlformats.org/spreadsheetml/2006/main" count="155" uniqueCount="43">
  <si>
    <t>учебный год</t>
  </si>
  <si>
    <t>Русский язык</t>
  </si>
  <si>
    <t>Математика</t>
  </si>
  <si>
    <t>История</t>
  </si>
  <si>
    <t>География</t>
  </si>
  <si>
    <t>Биология</t>
  </si>
  <si>
    <t>Физика</t>
  </si>
  <si>
    <t>"2"</t>
  </si>
  <si>
    <t>итого оценок</t>
  </si>
  <si>
    <t>Качество знаний ученика</t>
  </si>
  <si>
    <t>СОУ</t>
  </si>
  <si>
    <t>Успеваемость</t>
  </si>
  <si>
    <t>Обучается на</t>
  </si>
  <si>
    <t>1 семестр</t>
  </si>
  <si>
    <t>2 семестр</t>
  </si>
  <si>
    <t>3 семестр</t>
  </si>
  <si>
    <t>4 семестр</t>
  </si>
  <si>
    <t>5 семестр</t>
  </si>
  <si>
    <t>Литература</t>
  </si>
  <si>
    <t>физика</t>
  </si>
  <si>
    <t>информатика</t>
  </si>
  <si>
    <t>химия</t>
  </si>
  <si>
    <t>Технология</t>
  </si>
  <si>
    <t>Музыка</t>
  </si>
  <si>
    <t>Обществознание</t>
  </si>
  <si>
    <t>средний балл</t>
  </si>
  <si>
    <t>"5"</t>
  </si>
  <si>
    <t>"4"</t>
  </si>
  <si>
    <t>"3"</t>
  </si>
  <si>
    <t>Годовая</t>
  </si>
  <si>
    <t>Иностранный язык (английский)</t>
  </si>
  <si>
    <t>Изобразительное 
искусство</t>
  </si>
  <si>
    <t>Физическая
 культура</t>
  </si>
  <si>
    <t>хорошист</t>
  </si>
  <si>
    <t>годовая</t>
  </si>
  <si>
    <t>Входящий контроль:</t>
  </si>
  <si>
    <t>Математика - 100
Русский язык - 92,11
Английский язык - 53,85
Литература - 92,3</t>
  </si>
  <si>
    <t>УСПЕВАЕМОСТЬ</t>
  </si>
  <si>
    <t xml:space="preserve">Литература </t>
  </si>
  <si>
    <t>ОБЖ</t>
  </si>
  <si>
    <t>с одной 3</t>
  </si>
  <si>
    <t>4</t>
  </si>
  <si>
    <t>зч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</si>
</sst>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u/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rgb="FF00206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0" applyFont="1"/>
    <xf numFmtId="0" fontId="7" fillId="4" borderId="1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 shrinkToFit="1"/>
    </xf>
    <xf numFmtId="0" fontId="10" fillId="0" borderId="2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9" fontId="10" fillId="0" borderId="1" xfId="1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0" fontId="10" fillId="0" borderId="2" xfId="0" applyFont="1" applyBorder="1"/>
    <xf numFmtId="9" fontId="10" fillId="0" borderId="2" xfId="1" applyFont="1" applyBorder="1" applyAlignment="1">
      <alignment horizontal="center"/>
    </xf>
    <xf numFmtId="9" fontId="10" fillId="0" borderId="0" xfId="1" applyFont="1" applyAlignment="1">
      <alignment vertical="center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9" fontId="10" fillId="0" borderId="4" xfId="1" applyFont="1" applyBorder="1" applyAlignment="1">
      <alignment horizontal="center"/>
    </xf>
    <xf numFmtId="9" fontId="10" fillId="0" borderId="5" xfId="1" applyFont="1" applyBorder="1" applyAlignment="1">
      <alignment horizontal="center"/>
    </xf>
    <xf numFmtId="9" fontId="11" fillId="0" borderId="5" xfId="1" applyFont="1" applyBorder="1" applyAlignment="1">
      <alignment horizontal="center"/>
    </xf>
    <xf numFmtId="9" fontId="12" fillId="0" borderId="5" xfId="1" applyFont="1" applyBorder="1" applyAlignment="1">
      <alignment horizontal="center"/>
    </xf>
    <xf numFmtId="9" fontId="10" fillId="0" borderId="6" xfId="1" applyFont="1" applyBorder="1" applyAlignment="1">
      <alignment horizontal="center"/>
    </xf>
    <xf numFmtId="9" fontId="10" fillId="0" borderId="0" xfId="1" applyFont="1" applyBorder="1" applyAlignment="1">
      <alignment horizontal="center"/>
    </xf>
    <xf numFmtId="0" fontId="10" fillId="0" borderId="0" xfId="0" applyFont="1" applyAlignment="1">
      <alignment horizontal="center"/>
    </xf>
    <xf numFmtId="9" fontId="10" fillId="0" borderId="7" xfId="1" applyFont="1" applyBorder="1" applyAlignment="1">
      <alignment horizontal="center"/>
    </xf>
    <xf numFmtId="9" fontId="10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9" fontId="8" fillId="0" borderId="0" xfId="0" applyNumberFormat="1" applyFont="1" applyBorder="1"/>
    <xf numFmtId="0" fontId="8" fillId="0" borderId="0" xfId="0" applyFont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textRotation="90"/>
    </xf>
    <xf numFmtId="9" fontId="10" fillId="0" borderId="0" xfId="1" applyFont="1" applyBorder="1" applyAlignment="1"/>
    <xf numFmtId="9" fontId="10" fillId="0" borderId="0" xfId="1" applyFont="1" applyAlignment="1"/>
    <xf numFmtId="0" fontId="8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 textRotation="90" wrapText="1"/>
    </xf>
    <xf numFmtId="9" fontId="10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KCO\&#1062;&#1077;&#1085;&#1090;&#1088;%20&#1080;&#1085;&#1085;&#1086;&#1074;&#1072;&#1094;&#1080;&#1086;&#1085;&#1085;&#1086;&#1075;&#1086;%20&#1088;&#1072;&#1079;&#1074;&#1080;&#1090;&#1080;&#1103;\&#1056;&#1077;&#1089;&#1091;&#1088;&#1089;\&#1056;&#1091;&#1076;&#1072;&#1082;%20&#1044;.&#1040;.%2010.1-10.2\2016%20&#1075;&#1086;&#1076;\10%20&#1082;&#1083;&#1072;&#1089;&#1089;\&#1054;&#1090;&#1095;&#1077;&#1090;&#1099;\&#1086;&#1090;&#1095;&#1105;&#1090;%20&#1090;&#1100;&#1102;&#1090;&#1086;&#1088;&#1072;%2010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ец 2014-2015"/>
      <sheetName val="1 полугодие"/>
      <sheetName val="Анализ 1 полугодия"/>
      <sheetName val="2 полугодие"/>
      <sheetName val="Анализ 2 полугодия"/>
      <sheetName val="Год"/>
      <sheetName val="Годовой анализ"/>
      <sheetName val="Справочник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A1">
            <v>0</v>
          </cell>
        </row>
        <row r="2">
          <cell r="A2" t="str">
            <v>отличник</v>
          </cell>
        </row>
        <row r="3">
          <cell r="A3" t="str">
            <v>с одной 4</v>
          </cell>
        </row>
        <row r="4">
          <cell r="A4" t="str">
            <v>хорошист</v>
          </cell>
        </row>
        <row r="5">
          <cell r="A5" t="str">
            <v>с одной 3</v>
          </cell>
        </row>
        <row r="6">
          <cell r="A6" t="str">
            <v>удовл.</v>
          </cell>
        </row>
        <row r="7">
          <cell r="A7" t="str">
            <v>неудовл.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6"/>
  <sheetViews>
    <sheetView tabSelected="1" topLeftCell="C1" zoomScale="75" zoomScaleNormal="75" workbookViewId="0">
      <selection activeCell="D5" sqref="D5"/>
    </sheetView>
  </sheetViews>
  <sheetFormatPr defaultColWidth="9.140625" defaultRowHeight="15.75"/>
  <cols>
    <col min="1" max="1" width="22.5703125" style="1" customWidth="1"/>
    <col min="2" max="9" width="6.7109375" style="1" customWidth="1"/>
    <col min="10" max="10" width="8.42578125" style="1" customWidth="1"/>
    <col min="11" max="11" width="8.140625" style="1" customWidth="1"/>
    <col min="12" max="19" width="6.7109375" style="1" customWidth="1"/>
    <col min="20" max="20" width="7.140625" style="1" bestFit="1" customWidth="1"/>
    <col min="21" max="22" width="10" style="1" customWidth="1"/>
    <col min="23" max="23" width="12.5703125" style="1" customWidth="1"/>
    <col min="24" max="24" width="11.42578125" style="1" customWidth="1"/>
    <col min="25" max="26" width="9" style="1" customWidth="1"/>
    <col min="27" max="16384" width="9.140625" style="1"/>
  </cols>
  <sheetData>
    <row r="1" spans="1:26" ht="25.5">
      <c r="A1" s="70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33.75" customHeight="1">
      <c r="A2"/>
      <c r="B2"/>
      <c r="C2"/>
      <c r="D2"/>
      <c r="E2"/>
      <c r="F2"/>
      <c r="G2"/>
      <c r="H2"/>
      <c r="I2"/>
      <c r="J2" s="4">
        <v>2017</v>
      </c>
      <c r="K2" s="4">
        <v>2018</v>
      </c>
      <c r="L2" s="5" t="s">
        <v>0</v>
      </c>
      <c r="M2" s="6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04.25">
      <c r="A3" s="7"/>
      <c r="B3" s="9" t="s">
        <v>1</v>
      </c>
      <c r="C3" s="9" t="s">
        <v>38</v>
      </c>
      <c r="D3" s="9" t="s">
        <v>30</v>
      </c>
      <c r="E3" s="9" t="s">
        <v>2</v>
      </c>
      <c r="F3" s="9" t="s">
        <v>3</v>
      </c>
      <c r="G3" s="9" t="s">
        <v>24</v>
      </c>
      <c r="H3" s="9" t="s">
        <v>4</v>
      </c>
      <c r="I3" s="9" t="s">
        <v>6</v>
      </c>
      <c r="J3" s="9" t="s">
        <v>5</v>
      </c>
      <c r="K3" s="9" t="s">
        <v>21</v>
      </c>
      <c r="L3" s="9" t="s">
        <v>20</v>
      </c>
      <c r="M3" s="9" t="s">
        <v>39</v>
      </c>
      <c r="N3" s="67" t="s">
        <v>32</v>
      </c>
      <c r="O3" s="67" t="s">
        <v>22</v>
      </c>
      <c r="P3" s="9" t="s">
        <v>25</v>
      </c>
      <c r="Q3" s="9" t="s">
        <v>26</v>
      </c>
      <c r="R3" s="8" t="s">
        <v>27</v>
      </c>
      <c r="S3" s="8" t="s">
        <v>28</v>
      </c>
      <c r="T3" s="8" t="s">
        <v>7</v>
      </c>
      <c r="U3" s="12" t="s">
        <v>10</v>
      </c>
      <c r="V3" s="8" t="s">
        <v>11</v>
      </c>
      <c r="W3" s="10" t="s">
        <v>12</v>
      </c>
      <c r="X3" s="10" t="s">
        <v>12</v>
      </c>
      <c r="Y3" s="10" t="s">
        <v>12</v>
      </c>
      <c r="Z3"/>
    </row>
    <row r="4" spans="1:26" ht="21" customHeight="1">
      <c r="A4" s="66" t="s">
        <v>13</v>
      </c>
      <c r="B4" s="13">
        <v>4</v>
      </c>
      <c r="C4" s="13">
        <v>4</v>
      </c>
      <c r="D4" s="13">
        <v>5</v>
      </c>
      <c r="E4" s="13">
        <v>4</v>
      </c>
      <c r="F4" s="13">
        <v>4</v>
      </c>
      <c r="G4" s="13">
        <v>4</v>
      </c>
      <c r="H4" s="13">
        <v>4</v>
      </c>
      <c r="I4" s="13">
        <v>4</v>
      </c>
      <c r="J4" s="13">
        <v>5</v>
      </c>
      <c r="K4" s="13">
        <v>4</v>
      </c>
      <c r="L4" s="13">
        <v>4</v>
      </c>
      <c r="M4" s="13">
        <v>5</v>
      </c>
      <c r="N4" s="14" t="s">
        <v>42</v>
      </c>
      <c r="O4" s="15">
        <v>5</v>
      </c>
      <c r="P4" s="15">
        <v>4.2</v>
      </c>
      <c r="Q4" s="15">
        <v>4</v>
      </c>
      <c r="R4" s="15">
        <v>9</v>
      </c>
      <c r="S4" s="16">
        <v>0</v>
      </c>
      <c r="T4" s="17">
        <v>0</v>
      </c>
      <c r="U4" s="17">
        <f>(Q4*100+R4*64+S4*36+T4*18)/13/100</f>
        <v>0.75076923076923086</v>
      </c>
      <c r="V4" s="17">
        <v>1</v>
      </c>
      <c r="W4" s="11" t="s">
        <v>33</v>
      </c>
      <c r="X4" s="11">
        <v>4</v>
      </c>
      <c r="Y4" s="11">
        <v>4</v>
      </c>
      <c r="Z4"/>
    </row>
    <row r="5" spans="1:26" ht="21" customHeight="1">
      <c r="A5" s="66" t="s">
        <v>14</v>
      </c>
      <c r="B5" s="15">
        <v>3</v>
      </c>
      <c r="C5" s="15">
        <v>4</v>
      </c>
      <c r="D5" s="15">
        <v>4</v>
      </c>
      <c r="E5" s="15">
        <v>5</v>
      </c>
      <c r="F5" s="15">
        <v>5</v>
      </c>
      <c r="G5" s="15">
        <v>4</v>
      </c>
      <c r="H5" s="15">
        <v>4</v>
      </c>
      <c r="I5" s="15">
        <v>4</v>
      </c>
      <c r="J5" s="15">
        <v>5</v>
      </c>
      <c r="K5" s="15">
        <v>5</v>
      </c>
      <c r="L5" s="15">
        <v>5</v>
      </c>
      <c r="M5" s="15">
        <v>5</v>
      </c>
      <c r="N5" s="14" t="s">
        <v>42</v>
      </c>
      <c r="O5" s="15">
        <v>5</v>
      </c>
      <c r="P5" s="15">
        <v>4.42</v>
      </c>
      <c r="Q5" s="15">
        <v>6</v>
      </c>
      <c r="R5" s="15">
        <v>4</v>
      </c>
      <c r="S5" s="16">
        <v>1</v>
      </c>
      <c r="T5" s="17">
        <v>0</v>
      </c>
      <c r="U5" s="17">
        <v>0.81</v>
      </c>
      <c r="V5" s="17">
        <v>0.91</v>
      </c>
      <c r="W5" s="11" t="s">
        <v>40</v>
      </c>
      <c r="X5" s="11">
        <v>3</v>
      </c>
      <c r="Y5" s="11">
        <v>3</v>
      </c>
      <c r="Z5"/>
    </row>
    <row r="6" spans="1:26" ht="21" customHeight="1">
      <c r="A6" s="66" t="s">
        <v>15</v>
      </c>
      <c r="B6" s="15">
        <v>4</v>
      </c>
      <c r="C6" s="15">
        <v>5</v>
      </c>
      <c r="D6" s="15">
        <v>4</v>
      </c>
      <c r="E6" s="15">
        <v>4</v>
      </c>
      <c r="F6" s="15">
        <v>4</v>
      </c>
      <c r="G6" s="15">
        <v>5</v>
      </c>
      <c r="H6" s="15">
        <v>5</v>
      </c>
      <c r="I6" s="15">
        <v>4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4">
        <v>5</v>
      </c>
      <c r="P6" s="15">
        <v>5</v>
      </c>
      <c r="Q6" s="15">
        <v>4.666666666666667</v>
      </c>
      <c r="R6" s="15">
        <v>10</v>
      </c>
      <c r="S6" s="15">
        <v>5</v>
      </c>
      <c r="T6" s="13">
        <v>0</v>
      </c>
      <c r="U6" s="13">
        <v>0</v>
      </c>
      <c r="V6" s="17">
        <f t="shared" ref="V6:V8" si="0">(R6*100+S6*64+T6*36+U6*18)/15/100</f>
        <v>0.88</v>
      </c>
      <c r="W6" s="17">
        <v>1</v>
      </c>
      <c r="X6" s="11" t="s">
        <v>33</v>
      </c>
      <c r="Y6" s="11" t="s">
        <v>41</v>
      </c>
      <c r="Z6"/>
    </row>
    <row r="7" spans="1:26" ht="21" customHeight="1">
      <c r="A7" s="66" t="s">
        <v>16</v>
      </c>
      <c r="B7" s="15">
        <v>4</v>
      </c>
      <c r="C7" s="15">
        <v>4</v>
      </c>
      <c r="D7" s="15">
        <v>5</v>
      </c>
      <c r="E7" s="15">
        <v>4</v>
      </c>
      <c r="F7" s="15">
        <v>5</v>
      </c>
      <c r="G7" s="15">
        <v>5</v>
      </c>
      <c r="H7" s="15">
        <v>5</v>
      </c>
      <c r="I7" s="15">
        <v>4</v>
      </c>
      <c r="J7" s="15">
        <v>5</v>
      </c>
      <c r="K7" s="15">
        <v>5</v>
      </c>
      <c r="L7" s="15">
        <v>4</v>
      </c>
      <c r="M7" s="15">
        <v>5</v>
      </c>
      <c r="N7" s="15">
        <v>5</v>
      </c>
      <c r="O7" s="14">
        <v>5</v>
      </c>
      <c r="P7" s="15">
        <v>5</v>
      </c>
      <c r="Q7" s="15">
        <v>4.666666666666667</v>
      </c>
      <c r="R7" s="15">
        <v>10</v>
      </c>
      <c r="S7" s="15">
        <v>5</v>
      </c>
      <c r="T7" s="13">
        <v>0</v>
      </c>
      <c r="U7" s="13">
        <v>0</v>
      </c>
      <c r="V7" s="17">
        <f t="shared" si="0"/>
        <v>0.88</v>
      </c>
      <c r="W7" s="17">
        <v>1</v>
      </c>
      <c r="X7" s="11" t="s">
        <v>33</v>
      </c>
      <c r="Y7" s="11" t="s">
        <v>41</v>
      </c>
      <c r="Z7"/>
    </row>
    <row r="8" spans="1:26" ht="21" customHeight="1">
      <c r="A8" s="66" t="s">
        <v>17</v>
      </c>
      <c r="B8" s="15">
        <v>4</v>
      </c>
      <c r="C8" s="15">
        <v>5</v>
      </c>
      <c r="D8" s="15">
        <v>4</v>
      </c>
      <c r="E8" s="15">
        <v>4</v>
      </c>
      <c r="F8" s="15">
        <v>5</v>
      </c>
      <c r="G8" s="15">
        <v>5</v>
      </c>
      <c r="H8" s="15">
        <v>5</v>
      </c>
      <c r="I8" s="15">
        <v>5</v>
      </c>
      <c r="J8" s="15">
        <v>5</v>
      </c>
      <c r="K8" s="15">
        <v>5</v>
      </c>
      <c r="L8" s="15">
        <v>4</v>
      </c>
      <c r="M8" s="15">
        <v>5</v>
      </c>
      <c r="N8" s="15">
        <v>5</v>
      </c>
      <c r="O8" s="14">
        <v>5</v>
      </c>
      <c r="P8" s="15">
        <v>5</v>
      </c>
      <c r="Q8" s="15">
        <v>4.7333333333333334</v>
      </c>
      <c r="R8" s="15">
        <v>11</v>
      </c>
      <c r="S8" s="15">
        <v>4</v>
      </c>
      <c r="T8" s="13">
        <v>0</v>
      </c>
      <c r="U8" s="13">
        <v>0</v>
      </c>
      <c r="V8" s="17">
        <f t="shared" si="0"/>
        <v>0.90400000000000003</v>
      </c>
      <c r="W8" s="17">
        <v>1</v>
      </c>
      <c r="X8" s="11" t="s">
        <v>33</v>
      </c>
      <c r="Y8" s="11" t="s">
        <v>41</v>
      </c>
      <c r="Z8"/>
    </row>
    <row r="9" spans="1:26" ht="21" customHeight="1">
      <c r="A9" s="19" t="s">
        <v>29</v>
      </c>
      <c r="B9" s="20"/>
      <c r="C9" s="15"/>
      <c r="D9" s="15"/>
      <c r="E9" s="15"/>
      <c r="F9" s="15"/>
      <c r="G9" s="15"/>
      <c r="H9" s="15"/>
      <c r="I9" s="15"/>
      <c r="J9" s="15"/>
      <c r="K9" s="15"/>
      <c r="L9" s="20"/>
      <c r="M9" s="20"/>
      <c r="N9" s="14"/>
      <c r="O9" s="15"/>
      <c r="P9" s="15"/>
      <c r="Q9" s="15"/>
      <c r="R9" s="15"/>
      <c r="S9" s="16"/>
      <c r="T9" s="17"/>
      <c r="U9" s="17"/>
      <c r="V9" s="17"/>
      <c r="W9" s="11"/>
      <c r="X9" s="11"/>
      <c r="Y9" s="11"/>
      <c r="Z9"/>
    </row>
    <row r="10" spans="1:26" ht="33.75" customHeight="1">
      <c r="A10"/>
      <c r="B10"/>
      <c r="C10"/>
      <c r="D10"/>
      <c r="E10"/>
      <c r="F10"/>
      <c r="G10"/>
      <c r="H10"/>
      <c r="I10"/>
      <c r="J10" s="4">
        <v>2016</v>
      </c>
      <c r="K10" s="4">
        <v>2017</v>
      </c>
      <c r="L10" s="5" t="s">
        <v>0</v>
      </c>
      <c r="M10" s="6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92.25" customHeight="1">
      <c r="A11" s="7"/>
      <c r="B11" s="9" t="s">
        <v>1</v>
      </c>
      <c r="C11" s="9" t="s">
        <v>38</v>
      </c>
      <c r="D11" s="9" t="s">
        <v>30</v>
      </c>
      <c r="E11" s="9" t="s">
        <v>2</v>
      </c>
      <c r="F11" s="9" t="s">
        <v>3</v>
      </c>
      <c r="G11" s="9" t="s">
        <v>24</v>
      </c>
      <c r="H11" s="9" t="s">
        <v>4</v>
      </c>
      <c r="I11" s="9" t="s">
        <v>6</v>
      </c>
      <c r="J11" s="9" t="s">
        <v>5</v>
      </c>
      <c r="K11" s="9" t="s">
        <v>21</v>
      </c>
      <c r="L11" s="9" t="s">
        <v>20</v>
      </c>
      <c r="M11" s="9" t="s">
        <v>39</v>
      </c>
      <c r="N11" s="9" t="s">
        <v>31</v>
      </c>
      <c r="O11" s="67" t="s">
        <v>32</v>
      </c>
      <c r="P11" s="67" t="s">
        <v>22</v>
      </c>
      <c r="Q11" s="9" t="s">
        <v>25</v>
      </c>
      <c r="R11" s="9" t="s">
        <v>26</v>
      </c>
      <c r="S11" s="8" t="s">
        <v>27</v>
      </c>
      <c r="T11" s="8" t="s">
        <v>28</v>
      </c>
      <c r="U11" s="8" t="s">
        <v>7</v>
      </c>
      <c r="V11" s="12" t="s">
        <v>10</v>
      </c>
      <c r="W11" s="8" t="s">
        <v>11</v>
      </c>
      <c r="X11" s="10" t="s">
        <v>12</v>
      </c>
      <c r="Y11" s="10" t="s">
        <v>12</v>
      </c>
      <c r="Z11"/>
    </row>
    <row r="12" spans="1:26" ht="21" customHeight="1">
      <c r="A12" s="66" t="s">
        <v>13</v>
      </c>
      <c r="B12" s="13">
        <v>3</v>
      </c>
      <c r="C12" s="13">
        <v>5</v>
      </c>
      <c r="D12" s="13">
        <v>4</v>
      </c>
      <c r="E12" s="13">
        <v>4</v>
      </c>
      <c r="F12" s="13">
        <v>4</v>
      </c>
      <c r="G12" s="13">
        <v>5</v>
      </c>
      <c r="H12" s="13">
        <v>4</v>
      </c>
      <c r="I12" s="13">
        <v>5</v>
      </c>
      <c r="J12" s="13">
        <v>5</v>
      </c>
      <c r="K12" s="13">
        <v>5</v>
      </c>
      <c r="L12" s="13">
        <v>4</v>
      </c>
      <c r="M12" s="13">
        <v>5</v>
      </c>
      <c r="N12" s="13">
        <v>5</v>
      </c>
      <c r="O12" s="13">
        <v>4</v>
      </c>
      <c r="P12" s="13">
        <v>5</v>
      </c>
      <c r="Q12" s="13">
        <v>4.4666666666666668</v>
      </c>
      <c r="R12" s="13">
        <v>8</v>
      </c>
      <c r="S12" s="13">
        <v>6</v>
      </c>
      <c r="T12" s="13">
        <v>1</v>
      </c>
      <c r="U12" s="13">
        <v>0</v>
      </c>
      <c r="V12" s="68">
        <v>0.87142857142857144</v>
      </c>
      <c r="W12" s="68">
        <v>1</v>
      </c>
      <c r="X12" s="11" t="s">
        <v>40</v>
      </c>
      <c r="Y12" s="11">
        <v>3</v>
      </c>
      <c r="Z12"/>
    </row>
    <row r="13" spans="1:26" ht="21" customHeight="1">
      <c r="A13" s="66" t="s">
        <v>14</v>
      </c>
      <c r="B13" s="15">
        <v>4</v>
      </c>
      <c r="C13" s="15">
        <v>4</v>
      </c>
      <c r="D13" s="15">
        <v>5</v>
      </c>
      <c r="E13" s="15">
        <v>5</v>
      </c>
      <c r="F13" s="15">
        <v>4</v>
      </c>
      <c r="G13" s="15">
        <v>4</v>
      </c>
      <c r="H13" s="15">
        <v>5</v>
      </c>
      <c r="I13" s="15">
        <v>4</v>
      </c>
      <c r="J13" s="15">
        <v>5</v>
      </c>
      <c r="K13" s="15">
        <v>5</v>
      </c>
      <c r="L13" s="15">
        <v>5</v>
      </c>
      <c r="M13" s="15">
        <v>5</v>
      </c>
      <c r="N13" s="15">
        <v>5</v>
      </c>
      <c r="O13" s="14">
        <v>5</v>
      </c>
      <c r="P13" s="15">
        <v>5</v>
      </c>
      <c r="Q13" s="15">
        <v>4.666666666666667</v>
      </c>
      <c r="R13" s="15">
        <v>10</v>
      </c>
      <c r="S13" s="15">
        <v>5</v>
      </c>
      <c r="T13" s="13">
        <v>0</v>
      </c>
      <c r="U13" s="13">
        <v>0</v>
      </c>
      <c r="V13" s="17">
        <f>(R13*100+S13*64+T13*36+U13*18)/15/100</f>
        <v>0.88</v>
      </c>
      <c r="W13" s="17">
        <v>1</v>
      </c>
      <c r="X13" s="11" t="s">
        <v>33</v>
      </c>
      <c r="Y13" s="11" t="s">
        <v>41</v>
      </c>
      <c r="Z13"/>
    </row>
    <row r="14" spans="1:26" ht="21" customHeight="1">
      <c r="A14" s="66" t="s">
        <v>15</v>
      </c>
      <c r="B14" s="15">
        <v>4</v>
      </c>
      <c r="C14" s="15">
        <v>5</v>
      </c>
      <c r="D14" s="15">
        <v>4</v>
      </c>
      <c r="E14" s="15">
        <v>4</v>
      </c>
      <c r="F14" s="15">
        <v>4</v>
      </c>
      <c r="G14" s="15">
        <v>5</v>
      </c>
      <c r="H14" s="15">
        <v>5</v>
      </c>
      <c r="I14" s="15">
        <v>4</v>
      </c>
      <c r="J14" s="15">
        <v>5</v>
      </c>
      <c r="K14" s="15">
        <v>5</v>
      </c>
      <c r="L14" s="15">
        <v>5</v>
      </c>
      <c r="M14" s="15">
        <v>5</v>
      </c>
      <c r="N14" s="15">
        <v>5</v>
      </c>
      <c r="O14" s="14">
        <v>5</v>
      </c>
      <c r="P14" s="15">
        <v>5</v>
      </c>
      <c r="Q14" s="15">
        <v>4.666666666666667</v>
      </c>
      <c r="R14" s="15">
        <v>10</v>
      </c>
      <c r="S14" s="15">
        <v>5</v>
      </c>
      <c r="T14" s="13">
        <v>0</v>
      </c>
      <c r="U14" s="13">
        <v>0</v>
      </c>
      <c r="V14" s="17">
        <f t="shared" ref="V14:V17" si="1">(R14*100+S14*64+T14*36+U14*18)/15/100</f>
        <v>0.88</v>
      </c>
      <c r="W14" s="17">
        <v>1</v>
      </c>
      <c r="X14" s="11" t="s">
        <v>33</v>
      </c>
      <c r="Y14" s="11" t="s">
        <v>41</v>
      </c>
      <c r="Z14"/>
    </row>
    <row r="15" spans="1:26" ht="21" customHeight="1">
      <c r="A15" s="66" t="s">
        <v>16</v>
      </c>
      <c r="B15" s="15">
        <v>4</v>
      </c>
      <c r="C15" s="15">
        <v>4</v>
      </c>
      <c r="D15" s="15">
        <v>5</v>
      </c>
      <c r="E15" s="15">
        <v>4</v>
      </c>
      <c r="F15" s="15">
        <v>5</v>
      </c>
      <c r="G15" s="15">
        <v>5</v>
      </c>
      <c r="H15" s="15">
        <v>5</v>
      </c>
      <c r="I15" s="15">
        <v>4</v>
      </c>
      <c r="J15" s="15">
        <v>5</v>
      </c>
      <c r="K15" s="15">
        <v>5</v>
      </c>
      <c r="L15" s="15">
        <v>4</v>
      </c>
      <c r="M15" s="15">
        <v>5</v>
      </c>
      <c r="N15" s="15">
        <v>5</v>
      </c>
      <c r="O15" s="14">
        <v>5</v>
      </c>
      <c r="P15" s="15">
        <v>5</v>
      </c>
      <c r="Q15" s="15">
        <v>4.666666666666667</v>
      </c>
      <c r="R15" s="15">
        <v>10</v>
      </c>
      <c r="S15" s="15">
        <v>5</v>
      </c>
      <c r="T15" s="13">
        <v>0</v>
      </c>
      <c r="U15" s="13">
        <v>0</v>
      </c>
      <c r="V15" s="17">
        <f t="shared" si="1"/>
        <v>0.88</v>
      </c>
      <c r="W15" s="17">
        <v>1</v>
      </c>
      <c r="X15" s="11" t="s">
        <v>33</v>
      </c>
      <c r="Y15" s="11" t="s">
        <v>41</v>
      </c>
      <c r="Z15"/>
    </row>
    <row r="16" spans="1:26" ht="21" customHeight="1">
      <c r="A16" s="66" t="s">
        <v>17</v>
      </c>
      <c r="B16" s="15">
        <v>4</v>
      </c>
      <c r="C16" s="15">
        <v>5</v>
      </c>
      <c r="D16" s="15">
        <v>4</v>
      </c>
      <c r="E16" s="15">
        <v>4</v>
      </c>
      <c r="F16" s="15">
        <v>5</v>
      </c>
      <c r="G16" s="15">
        <v>5</v>
      </c>
      <c r="H16" s="15">
        <v>5</v>
      </c>
      <c r="I16" s="15">
        <v>5</v>
      </c>
      <c r="J16" s="15">
        <v>5</v>
      </c>
      <c r="K16" s="15">
        <v>5</v>
      </c>
      <c r="L16" s="15">
        <v>4</v>
      </c>
      <c r="M16" s="15">
        <v>5</v>
      </c>
      <c r="N16" s="15">
        <v>5</v>
      </c>
      <c r="O16" s="14">
        <v>5</v>
      </c>
      <c r="P16" s="15">
        <v>5</v>
      </c>
      <c r="Q16" s="15">
        <v>4.7333333333333334</v>
      </c>
      <c r="R16" s="15">
        <v>11</v>
      </c>
      <c r="S16" s="15">
        <v>4</v>
      </c>
      <c r="T16" s="13">
        <v>0</v>
      </c>
      <c r="U16" s="13">
        <v>0</v>
      </c>
      <c r="V16" s="17">
        <f t="shared" si="1"/>
        <v>0.90400000000000003</v>
      </c>
      <c r="W16" s="17">
        <v>1</v>
      </c>
      <c r="X16" s="11" t="s">
        <v>33</v>
      </c>
      <c r="Y16" s="11" t="s">
        <v>41</v>
      </c>
      <c r="Z16"/>
    </row>
    <row r="17" spans="1:26" ht="21" customHeight="1">
      <c r="A17" s="19" t="s">
        <v>29</v>
      </c>
      <c r="B17" s="15">
        <v>4</v>
      </c>
      <c r="C17" s="15">
        <v>5</v>
      </c>
      <c r="D17" s="15">
        <v>4</v>
      </c>
      <c r="E17" s="15">
        <v>4</v>
      </c>
      <c r="F17" s="15">
        <v>4</v>
      </c>
      <c r="G17" s="15">
        <v>5</v>
      </c>
      <c r="H17" s="15">
        <v>5</v>
      </c>
      <c r="I17" s="15">
        <v>4</v>
      </c>
      <c r="J17" s="15">
        <v>5</v>
      </c>
      <c r="K17" s="15">
        <v>5</v>
      </c>
      <c r="L17" s="15">
        <v>5</v>
      </c>
      <c r="M17" s="15">
        <v>5</v>
      </c>
      <c r="N17" s="15">
        <v>5</v>
      </c>
      <c r="O17" s="14">
        <v>5</v>
      </c>
      <c r="P17" s="15">
        <v>5</v>
      </c>
      <c r="Q17" s="15">
        <v>4.666666666666667</v>
      </c>
      <c r="R17" s="15">
        <v>10</v>
      </c>
      <c r="S17" s="15">
        <v>5</v>
      </c>
      <c r="T17" s="13">
        <v>0</v>
      </c>
      <c r="U17" s="13">
        <v>0</v>
      </c>
      <c r="V17" s="17">
        <f t="shared" si="1"/>
        <v>0.88</v>
      </c>
      <c r="W17" s="17">
        <v>1</v>
      </c>
      <c r="X17" s="11" t="s">
        <v>33</v>
      </c>
      <c r="Y17" s="11" t="s">
        <v>41</v>
      </c>
      <c r="Z17"/>
    </row>
    <row r="18" spans="1:26" ht="31.5" customHeight="1">
      <c r="A18" s="21"/>
      <c r="B18" s="21"/>
      <c r="C18" s="21"/>
      <c r="D18" s="21"/>
      <c r="E18" s="22"/>
      <c r="F18" s="6"/>
      <c r="G18" s="6"/>
      <c r="H18" s="6"/>
      <c r="I18" s="21"/>
      <c r="J18" s="23">
        <v>2015</v>
      </c>
      <c r="K18" s="23">
        <v>2016</v>
      </c>
      <c r="L18" s="5" t="s">
        <v>0</v>
      </c>
      <c r="M18" s="6"/>
      <c r="N18" s="24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08.75" customHeight="1">
      <c r="A19" s="7"/>
      <c r="B19" s="8" t="s">
        <v>1</v>
      </c>
      <c r="C19" s="9" t="s">
        <v>18</v>
      </c>
      <c r="D19" s="9" t="s">
        <v>30</v>
      </c>
      <c r="E19" s="9" t="s">
        <v>2</v>
      </c>
      <c r="F19" s="9" t="s">
        <v>3</v>
      </c>
      <c r="G19" s="9" t="s">
        <v>24</v>
      </c>
      <c r="H19" s="9" t="s">
        <v>4</v>
      </c>
      <c r="I19" s="9" t="s">
        <v>5</v>
      </c>
      <c r="J19" s="8" t="s">
        <v>23</v>
      </c>
      <c r="K19" s="9" t="s">
        <v>31</v>
      </c>
      <c r="L19" s="8" t="s">
        <v>22</v>
      </c>
      <c r="M19" s="9" t="s">
        <v>32</v>
      </c>
      <c r="N19" s="9" t="s">
        <v>19</v>
      </c>
      <c r="O19" s="10" t="s">
        <v>25</v>
      </c>
      <c r="P19" s="11" t="s">
        <v>26</v>
      </c>
      <c r="Q19" s="11" t="s">
        <v>27</v>
      </c>
      <c r="R19" s="11" t="s">
        <v>28</v>
      </c>
      <c r="S19" s="11" t="s">
        <v>7</v>
      </c>
      <c r="T19" s="12" t="s">
        <v>10</v>
      </c>
      <c r="U19" s="8" t="s">
        <v>11</v>
      </c>
      <c r="V19" s="10" t="s">
        <v>12</v>
      </c>
      <c r="W19" s="10" t="s">
        <v>12</v>
      </c>
      <c r="X19" s="26"/>
      <c r="Y19" s="26"/>
      <c r="Z19" s="26"/>
    </row>
    <row r="20" spans="1:26" s="2" customFormat="1" ht="23.25" customHeight="1">
      <c r="A20" s="66" t="s">
        <v>13</v>
      </c>
      <c r="B20" s="13">
        <v>3</v>
      </c>
      <c r="C20" s="13">
        <v>5</v>
      </c>
      <c r="D20" s="13">
        <v>4</v>
      </c>
      <c r="E20" s="13">
        <v>4</v>
      </c>
      <c r="F20" s="13">
        <v>4</v>
      </c>
      <c r="G20" s="13">
        <v>5</v>
      </c>
      <c r="H20" s="13">
        <v>4</v>
      </c>
      <c r="I20" s="13">
        <v>5</v>
      </c>
      <c r="J20" s="13">
        <v>5</v>
      </c>
      <c r="K20" s="13">
        <v>5</v>
      </c>
      <c r="L20" s="13">
        <v>5</v>
      </c>
      <c r="M20" s="13">
        <v>5</v>
      </c>
      <c r="N20" s="13">
        <v>5</v>
      </c>
      <c r="O20" s="14">
        <f>GEOMEAN(B20:N20)</f>
        <v>4.4883451907935781</v>
      </c>
      <c r="P20" s="15">
        <f t="shared" ref="P20:P25" si="2">COUNTIF(B20:M20,5)</f>
        <v>7</v>
      </c>
      <c r="Q20" s="15">
        <f>COUNTIF(B20:N20,4)</f>
        <v>4</v>
      </c>
      <c r="R20" s="15">
        <f>COUNTIF(B20:N20,3)</f>
        <v>1</v>
      </c>
      <c r="S20" s="15">
        <v>0</v>
      </c>
      <c r="T20" s="17">
        <f>(P20*100+Q20*64+R20*36+S20*18)/12/100</f>
        <v>0.82666666666666666</v>
      </c>
      <c r="U20" s="17">
        <f>11/12</f>
        <v>0.91666666666666663</v>
      </c>
      <c r="V20" s="11" t="s">
        <v>40</v>
      </c>
      <c r="W20" s="11">
        <v>3</v>
      </c>
      <c r="X20" s="27"/>
      <c r="Y20" s="27"/>
      <c r="Z20" s="27"/>
    </row>
    <row r="21" spans="1:26" ht="19.5" customHeight="1">
      <c r="A21" s="66" t="s">
        <v>14</v>
      </c>
      <c r="B21" s="15">
        <v>4</v>
      </c>
      <c r="C21" s="15">
        <v>4</v>
      </c>
      <c r="D21" s="15">
        <v>5</v>
      </c>
      <c r="E21" s="15">
        <v>5</v>
      </c>
      <c r="F21" s="15">
        <v>4</v>
      </c>
      <c r="G21" s="15">
        <v>4</v>
      </c>
      <c r="H21" s="15">
        <v>5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4</v>
      </c>
      <c r="O21" s="14">
        <f t="shared" ref="O21:O25" si="3">GEOMEAN(B21:N21)</f>
        <v>4.5887766781157548</v>
      </c>
      <c r="P21" s="15">
        <f t="shared" si="2"/>
        <v>8</v>
      </c>
      <c r="Q21" s="15">
        <f t="shared" ref="Q21:Q25" si="4">COUNTIF(B21:N21,4)</f>
        <v>5</v>
      </c>
      <c r="R21" s="15">
        <f t="shared" ref="R21:R25" si="5">COUNTIF(B21:N21,3)</f>
        <v>0</v>
      </c>
      <c r="S21" s="15">
        <v>0</v>
      </c>
      <c r="T21" s="17">
        <f t="shared" ref="T21:T25" si="6">(P21*100+Q21*64+R21*36+S21*18)/12/100</f>
        <v>0.93333333333333324</v>
      </c>
      <c r="U21" s="17">
        <v>1</v>
      </c>
      <c r="V21" s="11" t="s">
        <v>33</v>
      </c>
      <c r="W21" s="11" t="s">
        <v>41</v>
      </c>
      <c r="X21" s="27"/>
      <c r="Y21" s="27"/>
      <c r="Z21" s="27"/>
    </row>
    <row r="22" spans="1:26" ht="19.5" customHeight="1">
      <c r="A22" s="66" t="s">
        <v>15</v>
      </c>
      <c r="B22" s="15">
        <v>4</v>
      </c>
      <c r="C22" s="15">
        <v>5</v>
      </c>
      <c r="D22" s="15">
        <v>4</v>
      </c>
      <c r="E22" s="15">
        <v>4</v>
      </c>
      <c r="F22" s="13">
        <v>4</v>
      </c>
      <c r="G22" s="13">
        <v>4</v>
      </c>
      <c r="H22" s="13">
        <v>5</v>
      </c>
      <c r="I22" s="13">
        <v>4</v>
      </c>
      <c r="J22" s="13">
        <v>5</v>
      </c>
      <c r="K22" s="13">
        <v>5</v>
      </c>
      <c r="L22" s="13">
        <v>5</v>
      </c>
      <c r="M22" s="13">
        <v>5</v>
      </c>
      <c r="N22" s="13">
        <v>4</v>
      </c>
      <c r="O22" s="14">
        <f t="shared" si="3"/>
        <v>4.4339183322432261</v>
      </c>
      <c r="P22" s="15">
        <f t="shared" si="2"/>
        <v>6</v>
      </c>
      <c r="Q22" s="15">
        <f t="shared" si="4"/>
        <v>7</v>
      </c>
      <c r="R22" s="15">
        <f t="shared" si="5"/>
        <v>0</v>
      </c>
      <c r="S22" s="15">
        <v>0</v>
      </c>
      <c r="T22" s="17">
        <f t="shared" si="6"/>
        <v>0.87333333333333329</v>
      </c>
      <c r="U22" s="17">
        <v>1</v>
      </c>
      <c r="V22" s="11" t="s">
        <v>33</v>
      </c>
      <c r="W22" s="11" t="s">
        <v>41</v>
      </c>
      <c r="X22" s="65"/>
      <c r="Y22" s="65"/>
      <c r="Z22" s="65"/>
    </row>
    <row r="23" spans="1:26" s="3" customFormat="1" ht="21.75" customHeight="1">
      <c r="A23" s="66" t="s">
        <v>16</v>
      </c>
      <c r="B23" s="15">
        <v>4</v>
      </c>
      <c r="C23" s="15">
        <v>4</v>
      </c>
      <c r="D23" s="15">
        <v>5</v>
      </c>
      <c r="E23" s="15">
        <v>4</v>
      </c>
      <c r="F23" s="15"/>
      <c r="G23" s="15"/>
      <c r="H23" s="15"/>
      <c r="I23" s="15"/>
      <c r="J23" s="15"/>
      <c r="K23" s="15">
        <v>5</v>
      </c>
      <c r="L23" s="15">
        <v>5</v>
      </c>
      <c r="M23" s="15">
        <v>5</v>
      </c>
      <c r="N23" s="15">
        <v>5</v>
      </c>
      <c r="O23" s="14">
        <f t="shared" si="3"/>
        <v>4.5986329782677027</v>
      </c>
      <c r="P23" s="15">
        <f t="shared" si="2"/>
        <v>4</v>
      </c>
      <c r="Q23" s="15">
        <f t="shared" si="4"/>
        <v>3</v>
      </c>
      <c r="R23" s="15">
        <f t="shared" si="5"/>
        <v>0</v>
      </c>
      <c r="S23" s="15">
        <v>0</v>
      </c>
      <c r="T23" s="17">
        <f>(P23*100+Q23*64+R23*36+S23*18)/7/100</f>
        <v>0.84571428571428564</v>
      </c>
      <c r="U23" s="17">
        <v>1</v>
      </c>
      <c r="V23" s="11" t="s">
        <v>33</v>
      </c>
      <c r="W23" s="11" t="s">
        <v>41</v>
      </c>
      <c r="X23" s="27"/>
      <c r="Y23" s="27"/>
      <c r="Z23" s="27"/>
    </row>
    <row r="24" spans="1:26" ht="26.25" customHeight="1">
      <c r="A24" s="66" t="s">
        <v>17</v>
      </c>
      <c r="B24" s="15">
        <v>5</v>
      </c>
      <c r="C24" s="15">
        <v>5</v>
      </c>
      <c r="D24" s="15">
        <v>4</v>
      </c>
      <c r="E24" s="15">
        <v>4</v>
      </c>
      <c r="F24" s="13"/>
      <c r="G24" s="13"/>
      <c r="H24" s="13"/>
      <c r="I24" s="13"/>
      <c r="J24" s="13"/>
      <c r="K24" s="13">
        <v>5</v>
      </c>
      <c r="L24" s="13">
        <v>5</v>
      </c>
      <c r="M24" s="13">
        <v>5</v>
      </c>
      <c r="N24" s="13">
        <v>5</v>
      </c>
      <c r="O24" s="14">
        <f t="shared" si="3"/>
        <v>4.7287080450158792</v>
      </c>
      <c r="P24" s="15">
        <f t="shared" si="2"/>
        <v>5</v>
      </c>
      <c r="Q24" s="15">
        <f t="shared" si="4"/>
        <v>2</v>
      </c>
      <c r="R24" s="15">
        <f t="shared" si="5"/>
        <v>0</v>
      </c>
      <c r="S24" s="15">
        <v>0</v>
      </c>
      <c r="T24" s="17">
        <f>(P24*100+Q24*64+R24*36+S24*18)/7/100</f>
        <v>0.89714285714285713</v>
      </c>
      <c r="U24" s="17">
        <v>1</v>
      </c>
      <c r="V24" s="11" t="s">
        <v>33</v>
      </c>
      <c r="W24" s="11" t="s">
        <v>41</v>
      </c>
      <c r="X24" s="65"/>
      <c r="Y24" s="65"/>
      <c r="Z24" s="65"/>
    </row>
    <row r="25" spans="1:26" ht="27" customHeight="1">
      <c r="A25" s="19" t="s">
        <v>29</v>
      </c>
      <c r="B25" s="15">
        <v>4</v>
      </c>
      <c r="C25" s="15">
        <v>5</v>
      </c>
      <c r="D25" s="15">
        <v>4</v>
      </c>
      <c r="E25" s="15">
        <v>4</v>
      </c>
      <c r="F25" s="15">
        <v>4</v>
      </c>
      <c r="G25" s="15">
        <v>4</v>
      </c>
      <c r="H25" s="15">
        <v>5</v>
      </c>
      <c r="I25" s="15">
        <v>5</v>
      </c>
      <c r="J25" s="15">
        <v>5</v>
      </c>
      <c r="K25" s="15">
        <v>5</v>
      </c>
      <c r="L25" s="15">
        <v>5</v>
      </c>
      <c r="M25" s="15">
        <v>5</v>
      </c>
      <c r="N25" s="15">
        <v>5</v>
      </c>
      <c r="O25" s="14">
        <f t="shared" si="3"/>
        <v>4.5887766781157548</v>
      </c>
      <c r="P25" s="15">
        <f t="shared" si="2"/>
        <v>7</v>
      </c>
      <c r="Q25" s="15">
        <f t="shared" si="4"/>
        <v>5</v>
      </c>
      <c r="R25" s="15">
        <f t="shared" si="5"/>
        <v>0</v>
      </c>
      <c r="S25" s="15">
        <v>0</v>
      </c>
      <c r="T25" s="17">
        <f t="shared" si="6"/>
        <v>0.85</v>
      </c>
      <c r="U25" s="17">
        <v>1</v>
      </c>
      <c r="V25" s="11" t="s">
        <v>33</v>
      </c>
      <c r="W25" s="11" t="s">
        <v>41</v>
      </c>
      <c r="X25" s="27"/>
      <c r="Y25" s="27"/>
      <c r="Z25" s="27"/>
    </row>
    <row r="26" spans="1:26" ht="29.25" customHeight="1">
      <c r="A26" s="21"/>
      <c r="B26" s="21"/>
      <c r="C26" s="21"/>
      <c r="D26" s="21"/>
      <c r="E26" s="22"/>
      <c r="F26" s="6"/>
      <c r="G26" s="6"/>
      <c r="H26" s="6"/>
      <c r="I26" s="21"/>
      <c r="J26" s="30">
        <v>2014</v>
      </c>
      <c r="K26" s="30">
        <v>2015</v>
      </c>
      <c r="L26" s="5" t="s">
        <v>0</v>
      </c>
      <c r="M26" s="6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05">
      <c r="A27" s="31"/>
      <c r="B27" s="8" t="s">
        <v>1</v>
      </c>
      <c r="C27" s="9" t="s">
        <v>18</v>
      </c>
      <c r="D27" s="9" t="s">
        <v>30</v>
      </c>
      <c r="E27" s="9" t="s">
        <v>2</v>
      </c>
      <c r="F27" s="9" t="s">
        <v>3</v>
      </c>
      <c r="G27" s="9" t="s">
        <v>24</v>
      </c>
      <c r="H27" s="9" t="s">
        <v>4</v>
      </c>
      <c r="I27" s="9" t="s">
        <v>5</v>
      </c>
      <c r="J27" s="8" t="s">
        <v>23</v>
      </c>
      <c r="K27" s="9" t="s">
        <v>31</v>
      </c>
      <c r="L27" s="8" t="s">
        <v>22</v>
      </c>
      <c r="M27" s="9" t="s">
        <v>32</v>
      </c>
      <c r="N27" s="10" t="s">
        <v>25</v>
      </c>
      <c r="O27" s="11" t="s">
        <v>26</v>
      </c>
      <c r="P27" s="11" t="s">
        <v>27</v>
      </c>
      <c r="Q27" s="11" t="s">
        <v>28</v>
      </c>
      <c r="R27" s="11" t="s">
        <v>7</v>
      </c>
      <c r="S27" s="12" t="s">
        <v>8</v>
      </c>
      <c r="T27" s="12" t="s">
        <v>9</v>
      </c>
      <c r="U27" s="12" t="s">
        <v>10</v>
      </c>
      <c r="V27" s="12"/>
      <c r="W27" s="10" t="s">
        <v>11</v>
      </c>
      <c r="X27" s="10" t="s">
        <v>12</v>
      </c>
      <c r="Y27" s="26"/>
      <c r="Z27" s="26"/>
    </row>
    <row r="28" spans="1:26">
      <c r="A28" s="66" t="s">
        <v>16</v>
      </c>
      <c r="B28" s="13">
        <v>5</v>
      </c>
      <c r="C28" s="13">
        <v>5</v>
      </c>
      <c r="D28" s="13">
        <v>5</v>
      </c>
      <c r="E28" s="13">
        <v>5</v>
      </c>
      <c r="F28" s="13">
        <v>4</v>
      </c>
      <c r="G28" s="13">
        <v>4</v>
      </c>
      <c r="H28" s="13">
        <v>5</v>
      </c>
      <c r="I28" s="13">
        <v>4</v>
      </c>
      <c r="J28" s="13">
        <v>4</v>
      </c>
      <c r="K28" s="13">
        <v>4</v>
      </c>
      <c r="L28" s="13">
        <v>5</v>
      </c>
      <c r="M28" s="13">
        <v>4</v>
      </c>
      <c r="N28" s="32">
        <f>AVERAGE(B28:M28)</f>
        <v>4.5</v>
      </c>
      <c r="O28" s="13">
        <v>6</v>
      </c>
      <c r="P28" s="13">
        <v>6</v>
      </c>
      <c r="Q28" s="13">
        <v>0</v>
      </c>
      <c r="R28" s="13">
        <v>0</v>
      </c>
      <c r="S28" s="33">
        <v>12</v>
      </c>
      <c r="T28" s="34">
        <v>1</v>
      </c>
      <c r="U28" s="34">
        <v>0.82</v>
      </c>
      <c r="V28" s="34"/>
      <c r="W28" s="31" t="s">
        <v>33</v>
      </c>
      <c r="X28" s="31">
        <v>4</v>
      </c>
      <c r="Y28" s="27"/>
      <c r="Z28" s="27"/>
    </row>
    <row r="29" spans="1:26">
      <c r="A29" s="66" t="s">
        <v>17</v>
      </c>
      <c r="B29" s="15">
        <v>5</v>
      </c>
      <c r="C29" s="15">
        <v>5</v>
      </c>
      <c r="D29" s="15">
        <v>5</v>
      </c>
      <c r="E29" s="15">
        <v>5</v>
      </c>
      <c r="F29" s="15">
        <v>4</v>
      </c>
      <c r="G29" s="15">
        <v>4</v>
      </c>
      <c r="H29" s="15">
        <v>5</v>
      </c>
      <c r="I29" s="15">
        <v>4</v>
      </c>
      <c r="J29" s="15">
        <v>5</v>
      </c>
      <c r="K29" s="15">
        <v>5</v>
      </c>
      <c r="L29" s="15">
        <v>5</v>
      </c>
      <c r="M29" s="15">
        <v>4</v>
      </c>
      <c r="N29" s="15">
        <f>AVERAGE(B29:M29)</f>
        <v>4.666666666666667</v>
      </c>
      <c r="O29" s="15">
        <v>8</v>
      </c>
      <c r="P29" s="15">
        <v>4</v>
      </c>
      <c r="Q29" s="15">
        <v>0</v>
      </c>
      <c r="R29" s="15">
        <v>0</v>
      </c>
      <c r="S29" s="15">
        <v>12</v>
      </c>
      <c r="T29" s="15">
        <v>100</v>
      </c>
      <c r="U29" s="15">
        <v>88</v>
      </c>
      <c r="V29" s="15"/>
      <c r="W29" s="11" t="s">
        <v>33</v>
      </c>
      <c r="X29" s="11">
        <v>4</v>
      </c>
      <c r="Y29" s="27"/>
      <c r="Z29" s="27"/>
    </row>
    <row r="30" spans="1:26">
      <c r="A30" s="19" t="s">
        <v>34</v>
      </c>
      <c r="B30" s="29">
        <v>5</v>
      </c>
      <c r="C30" s="29">
        <v>5</v>
      </c>
      <c r="D30" s="29">
        <v>5</v>
      </c>
      <c r="E30" s="29">
        <v>5</v>
      </c>
      <c r="F30" s="29">
        <v>4</v>
      </c>
      <c r="G30" s="29">
        <v>4</v>
      </c>
      <c r="H30" s="29">
        <v>5</v>
      </c>
      <c r="I30" s="29">
        <v>4</v>
      </c>
      <c r="J30" s="29">
        <v>5</v>
      </c>
      <c r="K30" s="29">
        <v>5</v>
      </c>
      <c r="L30" s="29">
        <v>5</v>
      </c>
      <c r="M30" s="29">
        <v>4</v>
      </c>
      <c r="N30" s="29">
        <f>AVERAGE(B30:M30)</f>
        <v>4.666666666666667</v>
      </c>
      <c r="O30" s="15">
        <v>8</v>
      </c>
      <c r="P30" s="15">
        <v>4</v>
      </c>
      <c r="Q30" s="15">
        <v>0</v>
      </c>
      <c r="R30" s="29">
        <v>0</v>
      </c>
      <c r="S30" s="29">
        <v>12</v>
      </c>
      <c r="T30" s="29">
        <v>100</v>
      </c>
      <c r="U30" s="29">
        <v>88</v>
      </c>
      <c r="V30" s="29"/>
      <c r="W30" s="29" t="s">
        <v>33</v>
      </c>
      <c r="X30" s="29">
        <v>4</v>
      </c>
      <c r="Y30" s="65"/>
      <c r="Z30" s="65"/>
    </row>
    <row r="31" spans="1:26" ht="16.5" thickBot="1">
      <c r="A31" s="36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18"/>
      <c r="P31" s="18"/>
      <c r="Q31" s="18"/>
      <c r="R31" s="69"/>
      <c r="S31" s="69"/>
      <c r="T31" s="69"/>
      <c r="U31" s="69"/>
      <c r="V31" s="69"/>
      <c r="W31" s="69"/>
      <c r="X31" s="39"/>
      <c r="Y31" s="39"/>
      <c r="Z31" s="39"/>
    </row>
    <row r="32" spans="1:26" ht="20.25">
      <c r="A32" s="40"/>
      <c r="B32" s="41"/>
      <c r="C32" s="42"/>
      <c r="D32" s="42"/>
      <c r="E32" s="42"/>
      <c r="F32" s="43"/>
      <c r="G32" s="44" t="s">
        <v>35</v>
      </c>
      <c r="H32" s="42"/>
      <c r="I32" s="42"/>
      <c r="J32" s="42"/>
      <c r="K32" s="42"/>
      <c r="L32" s="45"/>
      <c r="M32" s="46"/>
      <c r="N32" s="47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40"/>
      <c r="B33" s="48"/>
      <c r="C33" s="46"/>
      <c r="D33" s="46"/>
      <c r="E33" s="46"/>
      <c r="F33" s="46"/>
      <c r="G33" s="46"/>
      <c r="H33" s="46"/>
      <c r="I33" s="46"/>
      <c r="J33" s="46"/>
      <c r="K33" s="46"/>
      <c r="L33" s="49"/>
      <c r="M33" s="46"/>
      <c r="N33" s="47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18"/>
      <c r="B34" s="72" t="s">
        <v>36</v>
      </c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47"/>
      <c r="N34" s="47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18"/>
      <c r="B35" s="75"/>
      <c r="C35" s="73"/>
      <c r="D35" s="73"/>
      <c r="E35" s="73"/>
      <c r="F35" s="73"/>
      <c r="G35" s="73"/>
      <c r="H35" s="73"/>
      <c r="I35" s="73"/>
      <c r="J35" s="73"/>
      <c r="K35" s="73"/>
      <c r="L35" s="74"/>
      <c r="M35" s="47"/>
      <c r="N35" s="4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63" customHeight="1">
      <c r="A36" s="18"/>
      <c r="B36" s="75"/>
      <c r="C36" s="73"/>
      <c r="D36" s="73"/>
      <c r="E36" s="73"/>
      <c r="F36" s="73"/>
      <c r="G36" s="73"/>
      <c r="H36" s="73"/>
      <c r="I36" s="73"/>
      <c r="J36" s="73"/>
      <c r="K36" s="73"/>
      <c r="L36" s="74"/>
      <c r="M36" s="47"/>
      <c r="N36" s="47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6.5" thickBot="1">
      <c r="A37" s="18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47"/>
      <c r="N37" s="4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1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1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1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53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54"/>
      <c r="O41" s="38"/>
      <c r="P41" s="38"/>
      <c r="Q41" s="38"/>
      <c r="R41" s="38"/>
      <c r="S41" s="40"/>
      <c r="T41" s="46"/>
      <c r="U41" s="46"/>
      <c r="V41" s="46"/>
      <c r="W41" s="27"/>
      <c r="X41" s="27"/>
      <c r="Y41" s="27"/>
      <c r="Z41" s="27"/>
    </row>
    <row r="42" spans="1:26">
      <c r="A42" s="53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54"/>
      <c r="O42" s="38"/>
      <c r="P42" s="38"/>
      <c r="Q42" s="38"/>
      <c r="R42" s="38"/>
      <c r="S42" s="40"/>
      <c r="T42" s="46"/>
      <c r="U42" s="46"/>
      <c r="V42" s="46"/>
      <c r="W42" s="27"/>
      <c r="X42" s="27"/>
      <c r="Y42" s="27"/>
      <c r="Z42" s="27"/>
    </row>
    <row r="43" spans="1:26">
      <c r="A43" s="53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54"/>
      <c r="O43" s="38"/>
      <c r="P43" s="38"/>
      <c r="Q43" s="38"/>
      <c r="R43" s="38"/>
      <c r="S43" s="40"/>
      <c r="T43" s="46"/>
      <c r="U43" s="46"/>
      <c r="V43" s="46"/>
      <c r="W43" s="27"/>
      <c r="X43" s="27"/>
      <c r="Y43" s="27"/>
      <c r="Z43" s="27"/>
    </row>
    <row r="44" spans="1:26">
      <c r="A44" s="3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  <c r="P44" s="55"/>
      <c r="Q44" s="55"/>
      <c r="R44" s="55"/>
      <c r="S44" s="40"/>
      <c r="T44" s="56"/>
      <c r="U44" s="56"/>
      <c r="V44" s="56"/>
      <c r="W44" s="57"/>
      <c r="X44" s="57"/>
      <c r="Y44" s="57"/>
      <c r="Z44" s="57"/>
    </row>
    <row r="45" spans="1:26">
      <c r="A45" s="40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0"/>
      <c r="P45" s="40"/>
      <c r="Q45" s="40"/>
      <c r="R45" s="40"/>
      <c r="S45" s="40"/>
      <c r="T45" s="40"/>
      <c r="U45" s="40"/>
      <c r="V45" s="40"/>
      <c r="W45" s="39"/>
      <c r="X45" s="39"/>
      <c r="Y45" s="39"/>
      <c r="Z45" s="39"/>
    </row>
    <row r="46" spans="1:26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58"/>
      <c r="P46" s="58"/>
      <c r="Q46" s="58"/>
      <c r="R46" s="76"/>
      <c r="S46" s="76"/>
      <c r="T46" s="76"/>
      <c r="U46" s="76"/>
      <c r="V46" s="76"/>
      <c r="W46" s="76"/>
      <c r="X46" s="76"/>
      <c r="Y46" s="65"/>
      <c r="Z46" s="65"/>
    </row>
    <row r="47" spans="1:26">
      <c r="A47" s="2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8"/>
      <c r="P47" s="58"/>
      <c r="Q47" s="58"/>
      <c r="R47" s="77"/>
      <c r="S47" s="77"/>
      <c r="T47" s="77"/>
      <c r="U47" s="77"/>
      <c r="V47" s="77"/>
      <c r="W47" s="77"/>
      <c r="X47" s="60"/>
      <c r="Y47" s="60"/>
      <c r="Z47" s="60"/>
    </row>
    <row r="48" spans="1:26">
      <c r="A48" s="36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40"/>
      <c r="P48" s="40"/>
      <c r="Q48" s="40"/>
      <c r="R48" s="69"/>
      <c r="S48" s="69"/>
      <c r="T48" s="69"/>
      <c r="U48" s="69"/>
      <c r="V48" s="69"/>
      <c r="W48" s="69"/>
      <c r="X48" s="39"/>
      <c r="Y48" s="39"/>
      <c r="Z48" s="39"/>
    </row>
    <row r="49" spans="1:26">
      <c r="A49" s="3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0"/>
      <c r="P49" s="40"/>
      <c r="Q49" s="40"/>
      <c r="R49" s="69"/>
      <c r="S49" s="69"/>
      <c r="T49" s="69"/>
      <c r="U49" s="69"/>
      <c r="V49" s="69"/>
      <c r="W49" s="69"/>
      <c r="X49" s="39"/>
      <c r="Y49" s="39"/>
      <c r="Z49" s="39"/>
    </row>
    <row r="50" spans="1:26">
      <c r="A50" s="36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0"/>
      <c r="P50" s="40"/>
      <c r="Q50" s="40"/>
      <c r="R50" s="69"/>
      <c r="S50" s="69"/>
      <c r="T50" s="69"/>
      <c r="U50" s="69"/>
      <c r="V50" s="69"/>
      <c r="W50" s="69"/>
      <c r="X50" s="39"/>
      <c r="Y50" s="39"/>
      <c r="Z50" s="39"/>
    </row>
    <row r="51" spans="1:26">
      <c r="A51" s="6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0"/>
      <c r="P51" s="40"/>
      <c r="Q51" s="40"/>
      <c r="R51" s="69"/>
      <c r="S51" s="69"/>
      <c r="T51" s="69"/>
      <c r="U51" s="69"/>
      <c r="V51" s="69"/>
      <c r="W51" s="69"/>
      <c r="X51" s="39"/>
      <c r="Y51" s="39"/>
      <c r="Z51" s="39"/>
    </row>
    <row r="52" spans="1:26">
      <c r="A52" s="6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40"/>
      <c r="P52" s="40"/>
      <c r="Q52" s="40"/>
      <c r="R52" s="69"/>
      <c r="S52" s="69"/>
      <c r="T52" s="69"/>
      <c r="U52" s="69"/>
      <c r="V52" s="69"/>
      <c r="W52" s="69"/>
      <c r="X52" s="39"/>
      <c r="Y52" s="39"/>
      <c r="Z52" s="39"/>
    </row>
    <row r="53" spans="1:26">
      <c r="A53" s="6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0"/>
      <c r="P53" s="40"/>
      <c r="Q53" s="40"/>
      <c r="R53" s="40"/>
      <c r="S53" s="40"/>
      <c r="T53" s="40"/>
      <c r="U53" s="40"/>
      <c r="V53" s="40"/>
      <c r="W53" s="39"/>
      <c r="X53" s="39"/>
      <c r="Y53" s="39"/>
      <c r="Z53" s="39"/>
    </row>
    <row r="54" spans="1:26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40"/>
      <c r="P54" s="18"/>
      <c r="Q54" s="18"/>
      <c r="R54" s="18"/>
      <c r="S54" s="18"/>
      <c r="T54" s="18"/>
      <c r="U54" s="18"/>
      <c r="V54" s="18"/>
      <c r="W54" s="28"/>
      <c r="X54" s="28"/>
      <c r="Y54" s="28"/>
      <c r="Z54" s="28"/>
    </row>
    <row r="55" spans="1:26">
      <c r="A55" s="40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63"/>
      <c r="P55" s="64"/>
      <c r="Q55" s="64"/>
      <c r="R55" s="64"/>
      <c r="S55" s="64"/>
      <c r="T55" s="64"/>
      <c r="U55" s="64"/>
      <c r="V55" s="64"/>
      <c r="W55" s="35"/>
      <c r="X55" s="35"/>
      <c r="Y55" s="35"/>
      <c r="Z55" s="35"/>
    </row>
    <row r="56" spans="1:26">
      <c r="A56" s="40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0"/>
      <c r="P56" s="18"/>
      <c r="Q56" s="18"/>
      <c r="R56" s="18"/>
      <c r="S56" s="18"/>
      <c r="T56" s="18"/>
      <c r="U56" s="18"/>
      <c r="V56" s="18"/>
      <c r="W56" s="28"/>
      <c r="X56" s="28"/>
      <c r="Y56" s="28"/>
      <c r="Z56" s="28"/>
    </row>
    <row r="57" spans="1:26">
      <c r="A57" s="40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0"/>
      <c r="P57" s="18"/>
      <c r="Q57" s="18"/>
      <c r="R57" s="18"/>
      <c r="S57" s="18"/>
      <c r="T57" s="18"/>
      <c r="U57" s="18"/>
      <c r="V57" s="18"/>
      <c r="W57" s="28"/>
      <c r="X57" s="28"/>
      <c r="Y57" s="28"/>
      <c r="Z57" s="28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</sheetData>
  <mergeCells count="11">
    <mergeCell ref="A1:Z1"/>
    <mergeCell ref="B34:L36"/>
    <mergeCell ref="A46:N46"/>
    <mergeCell ref="R46:X46"/>
    <mergeCell ref="R47:W47"/>
    <mergeCell ref="R31:W31"/>
    <mergeCell ref="R48:W48"/>
    <mergeCell ref="R49:W49"/>
    <mergeCell ref="R50:W50"/>
    <mergeCell ref="R51:W51"/>
    <mergeCell ref="R52:W52"/>
  </mergeCells>
  <conditionalFormatting sqref="H18:I19 H26:I3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18:G19 E26:G31 E20:E2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20:D2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B12:N1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4:M5 D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F20:M2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N20:N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6:N8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W41:W43 W28 V20 X12 W4:W5 W9">
      <formula1>обученность</formula1>
    </dataValidation>
  </dataValidations>
  <pageMargins left="0.7" right="0.7" top="0.75" bottom="0.75" header="0.3" footer="0.3"/>
  <pageSetup paperSize="9" scale="6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Успеваемость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2018-05-23T15:53:10Z</dcterms:modified>
</cp:coreProperties>
</file>